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902"/>
  </bookViews>
  <sheets>
    <sheet name="Титульный лист" sheetId="1" r:id="rId1"/>
    <sheet name="раздел 1" sheetId="2" r:id="rId2"/>
    <sheet name="Раздел 2" sheetId="3" r:id="rId3"/>
  </sheets>
  <calcPr calcId="124519" iterate="1"/>
</workbook>
</file>

<file path=xl/calcChain.xml><?xml version="1.0" encoding="utf-8"?>
<calcChain xmlns="http://schemas.openxmlformats.org/spreadsheetml/2006/main">
  <c r="F17" i="3"/>
  <c r="F16" s="1"/>
  <c r="H13"/>
  <c r="G13"/>
  <c r="F13"/>
  <c r="E30" i="2"/>
  <c r="E16"/>
  <c r="E38"/>
  <c r="G17" i="3"/>
  <c r="H17"/>
  <c r="F40" i="2"/>
  <c r="G40"/>
  <c r="F30"/>
  <c r="G30"/>
  <c r="F37"/>
  <c r="G37"/>
  <c r="F16"/>
  <c r="G16"/>
  <c r="E11"/>
  <c r="E29"/>
  <c r="E40"/>
  <c r="E43"/>
  <c r="G53"/>
  <c r="E53"/>
  <c r="F53"/>
  <c r="G43"/>
  <c r="F43"/>
  <c r="G38"/>
  <c r="F38"/>
  <c r="G11"/>
  <c r="G7"/>
  <c r="F11"/>
  <c r="F7"/>
  <c r="H16" i="3"/>
  <c r="H12"/>
  <c r="G16"/>
  <c r="G12"/>
  <c r="G29" i="2"/>
  <c r="G27" s="1"/>
  <c r="G6" s="1"/>
  <c r="F29"/>
  <c r="F27" s="1"/>
  <c r="F6" s="1"/>
  <c r="E7"/>
  <c r="H5" i="3"/>
  <c r="H39" s="1"/>
  <c r="G5"/>
  <c r="G39"/>
  <c r="E27" i="2"/>
  <c r="F5" i="3" l="1"/>
  <c r="F39" s="1"/>
  <c r="F12"/>
</calcChain>
</file>

<file path=xl/sharedStrings.xml><?xml version="1.0" encoding="utf-8"?>
<sst xmlns="http://schemas.openxmlformats.org/spreadsheetml/2006/main" count="296" uniqueCount="206">
  <si>
    <t>УТВЕРЖДАЮ</t>
  </si>
  <si>
    <t>наименование должности руководителя учреждения</t>
  </si>
  <si>
    <t>(наименование учреждения)</t>
  </si>
  <si>
    <t>(подпись)</t>
  </si>
  <si>
    <t>(расшифровка подписи)</t>
  </si>
  <si>
    <t>ПЛАН</t>
  </si>
  <si>
    <t>финансово-хозяйственной деятельности</t>
  </si>
  <si>
    <t>Орган, осуществляющий</t>
  </si>
  <si>
    <t>функции и полномочия учредителя</t>
  </si>
  <si>
    <t>Учреждение</t>
  </si>
  <si>
    <t>Единица измерения: руб.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</si>
  <si>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</si>
  <si>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</si>
  <si>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</si>
  <si>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</si>
  <si>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</si>
  <si>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</si>
  <si>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</si>
  <si>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Наименование показателя</t>
  </si>
  <si>
    <t>Код строки</t>
  </si>
  <si>
    <t>Сумма</t>
  </si>
  <si>
    <t>за пределами планового периода</t>
  </si>
  <si>
    <t>0001</t>
  </si>
  <si>
    <t>х</t>
  </si>
  <si>
    <t>Остаток средств на начало текущего финансового года</t>
  </si>
  <si>
    <t>Остаток средств на конец текущего финансового года</t>
  </si>
  <si>
    <t>Доходы, всего:</t>
  </si>
  <si>
    <t>в том числе:</t>
  </si>
  <si>
    <t>доходы от собственности,всего</t>
  </si>
  <si>
    <t>0002</t>
  </si>
  <si>
    <t>1000</t>
  </si>
  <si>
    <t>1100</t>
  </si>
  <si>
    <t>1110</t>
  </si>
  <si>
    <t>доходы от оказания услуг, работ,компенсации затрат учреждений, всего</t>
  </si>
  <si>
    <t>1200</t>
  </si>
  <si>
    <t>в том числе :                                                         субсидии на финансовове обеспечение выполения муниципального задания за счет средств бюджета</t>
  </si>
  <si>
    <t>1210</t>
  </si>
  <si>
    <t>поступления от оказания услуг (выполнения работ) на платной основе</t>
  </si>
  <si>
    <t>1220</t>
  </si>
  <si>
    <t>доходы от штрафов, пеней, иных сумм принудительного изъятия, всего</t>
  </si>
  <si>
    <t>1300</t>
  </si>
  <si>
    <t>безвозмездные денежные поступления, всего</t>
  </si>
  <si>
    <t>1400</t>
  </si>
  <si>
    <t>1500</t>
  </si>
  <si>
    <t>субсидии на осуществление капитальных вложений</t>
  </si>
  <si>
    <t>доходы от операций с активами,всего</t>
  </si>
  <si>
    <t>1900</t>
  </si>
  <si>
    <t>прочие поступления, всего</t>
  </si>
  <si>
    <t>1980</t>
  </si>
  <si>
    <t>их них:</t>
  </si>
  <si>
    <t>увеличение остатков денежных средств за счет возврата дебиторской задолженности прошлых лет</t>
  </si>
  <si>
    <t>1981</t>
  </si>
  <si>
    <t>Расходы,всего</t>
  </si>
  <si>
    <t>2000</t>
  </si>
  <si>
    <t>на выплату персоналу,всего</t>
  </si>
  <si>
    <t>2100</t>
  </si>
  <si>
    <t>в том числе:                                                    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</si>
  <si>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</si>
  <si>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</si>
  <si>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</si>
  <si>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                                                                на выплаты по оплате труда</t>
  </si>
  <si>
    <t>на иные выплаты работникам</t>
  </si>
  <si>
    <t>социальные и иные выплаты населению, всего</t>
  </si>
  <si>
    <t>в том числе:                                                          социальные выплаты гражданам, кроме публичных нормативных социальных выплат</t>
  </si>
  <si>
    <t>из них:                                                                    пособия, компенсации и иные социальные выплаты гражданам, кроме публичных нормативных обязательств</t>
  </si>
  <si>
    <t>уплата налогов,сборов и иных платежей,всего</t>
  </si>
  <si>
    <t>из них:                                                                     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</si>
  <si>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</si>
  <si>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 в том числе админстративных), пеней, иных платежей</t>
  </si>
  <si>
    <t>безвозмездные перечисления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</si>
  <si>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</si>
  <si>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</si>
  <si>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</si>
  <si>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</si>
  <si>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</si>
  <si>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</si>
  <si>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</si>
  <si>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</si>
  <si>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</si>
  <si>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</si>
  <si>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</t>
  </si>
  <si>
    <t>в том числе:                                                   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</si>
  <si>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</si>
  <si>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</si>
  <si>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</si>
  <si>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из них:                                                                      возврат в бюджет средств субсидии</t>
  </si>
  <si>
    <t>Аналити-ческий код</t>
  </si>
  <si>
    <t>Раздел 1. ПОСТУПЛЕНИЯ И ВЫПЛАТЫ</t>
  </si>
  <si>
    <t>Раздел 2. СВЕДЕНИЯ ПО ВЫПЛАТАМ НА ЗАКУПКИ ТОВАРОВ, РАБОТ, УСЛУГ</t>
  </si>
  <si>
    <t>26000</t>
  </si>
  <si>
    <t>№ п/п</t>
  </si>
  <si>
    <t>Выплаты на закупку товаров, работ, услуг, всего</t>
  </si>
  <si>
    <t>1.</t>
  </si>
  <si>
    <t>Коды строк</t>
  </si>
  <si>
    <t>Год начала закупки</t>
  </si>
  <si>
    <t>1.1.</t>
  </si>
  <si>
    <t>в том числе:                                                                         по контрактам (договорам), заключенным до начала текущего финансового года без применения норм Федерального закона от 5 апреля 2013 года № 44-ФЗ "О контрактной системе в сфере закупок товаров, работ и услуг для обеспечения государственных и муниципальных нужд" (далее-Федеральный закон № 44-ФЗ) и Федерального закона от 18 июля 2011 года № 223-ФЗ "О закупках товаров, работ, услуг отдельными видами юридических лиц" (далее -Федеральный закон № 223-ФЗ)</t>
  </si>
  <si>
    <t>1.2.</t>
  </si>
  <si>
    <t>1.3.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</si>
  <si>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</si>
  <si>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</si>
  <si>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1.3.1</t>
  </si>
  <si>
    <t>1.3.2</t>
  </si>
  <si>
    <t xml:space="preserve">в том числе:                                                                           по контрактам (договорам), заключенным до начала текущего финансового года с учетом требований Федерального закона № 44-ФЗ </t>
  </si>
  <si>
    <t>в том числе:                                                                           по контрактам (договорам), заключенным до начала текущего финансового года с учетом требований  Федерального закона № 223-ФЗ</t>
  </si>
  <si>
    <t>1.4.</t>
  </si>
  <si>
    <t>по контрактам (договорам), планируемым к заключению в сооветствующем  финансовом году с учетом требований Федерального закона № 44-ФЗ и Федерального закона № 223-ФЗ</t>
  </si>
  <si>
    <t>1.4.1.</t>
  </si>
  <si>
    <t>1.4.1.1.</t>
  </si>
  <si>
    <t>в том числе:                                                                           за счет субсидий, предоставляемых на финансовое обеспечение выполнения муниципального задания</t>
  </si>
  <si>
    <t>в том числе:                                                                           в соответствии с Федеральным законом № 44-ФЗ</t>
  </si>
  <si>
    <t>1.4.1.2.</t>
  </si>
  <si>
    <t>в соответствии с Федеральным законом № 223-ФЗ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</si>
  <si>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</si>
  <si>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</si>
  <si>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1.4.2.1.</t>
  </si>
  <si>
    <t>1.4.2.2.</t>
  </si>
  <si>
    <t>1.4.3.</t>
  </si>
  <si>
    <t>за счет субсидий, предоставляемым на осуществ-ление капитальных вложений</t>
  </si>
  <si>
    <t>за счет средств обязательного медицинского страхования</t>
  </si>
  <si>
    <t>1.4.4.</t>
  </si>
  <si>
    <t>1.4.4.1.</t>
  </si>
  <si>
    <t>1.4.4.2.</t>
  </si>
  <si>
    <t>1.4.5.</t>
  </si>
  <si>
    <t>1.4.5.1</t>
  </si>
  <si>
    <t>1.4.5.2.</t>
  </si>
  <si>
    <t>2.</t>
  </si>
  <si>
    <t>3.</t>
  </si>
  <si>
    <t>Итого по контрактам, планируемым к заключению в соответсвующем финансовом году в соответствии с Федеральным законом № 223-ФЗ</t>
  </si>
  <si>
    <t>Исполнитель</t>
  </si>
  <si>
    <t>(должность)</t>
  </si>
  <si>
    <t>(фамилия,инициалы)</t>
  </si>
  <si>
    <t>(телефон)</t>
  </si>
  <si>
    <t>СОГЛАСОВАНО</t>
  </si>
  <si>
    <t>за счет прочих источников финансового обеспечения</t>
  </si>
  <si>
    <t>Экономист</t>
  </si>
  <si>
    <t>Итого по контрактам, планируемым к заключению в соответствующем финансовом году в соответствии с Федеральным законом № 44-ФЗ</t>
  </si>
  <si>
    <t>4.1</t>
  </si>
  <si>
    <t>из них 10.1</t>
  </si>
  <si>
    <t>26310.1</t>
  </si>
  <si>
    <t>26421.1</t>
  </si>
  <si>
    <t>26430.1</t>
  </si>
  <si>
    <t>26451.1</t>
  </si>
  <si>
    <t>Код по бюджетной классифи-кации Российской Федерации</t>
  </si>
  <si>
    <t>целевые субсидии (субсидии на иные цели)</t>
  </si>
  <si>
    <t>1410</t>
  </si>
  <si>
    <t>1420</t>
  </si>
  <si>
    <t>прочие доходы, всего</t>
  </si>
  <si>
    <t>в том числе  выплата денежного вознаграждения за классное руководство педагогическим работникам общеобразовательных организаций</t>
  </si>
  <si>
    <t>2100.1</t>
  </si>
  <si>
    <t>2110.1</t>
  </si>
  <si>
    <t>2140.1</t>
  </si>
  <si>
    <t>2141.1</t>
  </si>
  <si>
    <t>Гранты, предоставляемые бюджетным учреждениям</t>
  </si>
  <si>
    <t>Гранты, предоставляемые автономным учреждениям</t>
  </si>
  <si>
    <t>Код бюджет-ной классифика-ции Российской Федерации</t>
  </si>
  <si>
    <t>в том числе:                                                          закупку научно-исследовательских и опытно-конструкторских работ и технологических работ</t>
  </si>
  <si>
    <t>закупку товаров, работ,услуг в целях создания, развития, эксплуатации и вывода из эксплуатации государствен-ных информационных систем</t>
  </si>
  <si>
    <t>закупку энергетических ресурсов</t>
  </si>
  <si>
    <t>Администрация Кирилловского муниципального округа Вологодской области</t>
  </si>
  <si>
    <t>Директор</t>
  </si>
  <si>
    <r>
      <t xml:space="preserve">БОУ КМО </t>
    </r>
    <r>
      <rPr>
        <sz val="6"/>
        <color indexed="8"/>
        <rFont val="Arial"/>
        <family val="2"/>
        <charset val="204"/>
      </rPr>
      <t>&lt;&lt;</t>
    </r>
    <r>
      <rPr>
        <sz val="11"/>
        <color indexed="8"/>
        <rFont val="Arial"/>
        <family val="2"/>
        <charset val="204"/>
      </rPr>
      <t>Алешинская</t>
    </r>
    <r>
      <rPr>
        <sz val="6"/>
        <color indexed="8"/>
        <rFont val="Arial"/>
        <family val="2"/>
        <charset val="204"/>
      </rPr>
      <t xml:space="preserve"> </t>
    </r>
    <r>
      <rPr>
        <sz val="11"/>
        <color indexed="8"/>
        <rFont val="Arial"/>
        <family val="2"/>
        <charset val="204"/>
      </rPr>
      <t>ОШ</t>
    </r>
    <r>
      <rPr>
        <sz val="6"/>
        <color indexed="8"/>
        <rFont val="Arial"/>
        <family val="2"/>
        <charset val="204"/>
      </rPr>
      <t>&gt;&gt;</t>
    </r>
  </si>
  <si>
    <t>Сущевина Е.В.</t>
  </si>
  <si>
    <t xml:space="preserve">&lt;   &gt;&gt;   </t>
  </si>
  <si>
    <t>на 2025 год и плановый период</t>
  </si>
  <si>
    <t>2026 и 2027 годов</t>
  </si>
  <si>
    <t>Бюджетное общеобразовательное учреждение Кирилловского муниципального округа "Алешинская основная школа"</t>
  </si>
  <si>
    <t>на 2025г. -текущий финансовый год</t>
  </si>
  <si>
    <t>на 2026г.-первый год планового периода</t>
  </si>
  <si>
    <t>на 2027 г.-второй год планового периода</t>
  </si>
  <si>
    <t>Укрепление материально-технической базы</t>
  </si>
  <si>
    <t>0540570031</t>
  </si>
  <si>
    <t>26421.2</t>
  </si>
  <si>
    <t>26421.3</t>
  </si>
  <si>
    <t>26421.4</t>
  </si>
  <si>
    <t>26421.5</t>
  </si>
  <si>
    <t>26421.6</t>
  </si>
  <si>
    <t>26421.7</t>
  </si>
  <si>
    <t>26421.8</t>
  </si>
  <si>
    <t>26421.9</t>
  </si>
  <si>
    <t>Комплексная безопасность</t>
  </si>
  <si>
    <t>0540570020</t>
  </si>
  <si>
    <t>Повышение энергоэффективности</t>
  </si>
  <si>
    <t>0840905020</t>
  </si>
  <si>
    <t>Организация бесплатного горячего питания обучающихся. Получающих начальное образование в муниципальных образ.орг-ях</t>
  </si>
  <si>
    <t>05405L3040</t>
  </si>
  <si>
    <t>Обеспечение питания обучающихся с ограниченными возможностями здоровья</t>
  </si>
  <si>
    <t>05405S1490</t>
  </si>
  <si>
    <t>Обеспечение льготным питанием обучающихся 5-11 классов</t>
  </si>
  <si>
    <t>0520472020</t>
  </si>
  <si>
    <t>Оплата проезда и одежды детям из многодетных семей</t>
  </si>
  <si>
    <t>0540572020</t>
  </si>
  <si>
    <t>Освобождение от родительской платы за детей участников СВО</t>
  </si>
  <si>
    <t>0540970040</t>
  </si>
  <si>
    <t>Льготное питание учащихся 5-11 классов детей участников СВО</t>
  </si>
  <si>
    <t>0540970050</t>
  </si>
  <si>
    <r>
      <t>Руководитель учреждения: Д</t>
    </r>
    <r>
      <rPr>
        <u/>
        <sz val="9"/>
        <color indexed="8"/>
        <rFont val="Arial"/>
        <family val="2"/>
        <charset val="204"/>
      </rPr>
      <t>иректор</t>
    </r>
  </si>
  <si>
    <t>Новожилова В.А.</t>
  </si>
  <si>
    <t>от 14 марта  2025 г.</t>
  </si>
  <si>
    <t>2025 г.</t>
  </si>
  <si>
    <t>26421.10</t>
  </si>
  <si>
    <t>05203S1540</t>
  </si>
  <si>
    <t>Викторова Н. Е.</t>
  </si>
  <si>
    <r>
      <t>"  14  " марта  20</t>
    </r>
    <r>
      <rPr>
        <u/>
        <sz val="9"/>
        <color indexed="8"/>
        <rFont val="Arial"/>
        <family val="2"/>
        <charset val="204"/>
      </rPr>
      <t>25</t>
    </r>
    <r>
      <rPr>
        <sz val="9"/>
        <color indexed="8"/>
        <rFont val="Arial"/>
        <family val="2"/>
        <charset val="204"/>
      </rPr>
      <t xml:space="preserve"> г.</t>
    </r>
  </si>
  <si>
    <t>И. О. начальника управления образования администрации Кирилловского муниципального округа Вологодской области</t>
  </si>
  <si>
    <t>Оснащение  предметами обучения и воспитания  кабинетов ОБ и ЗР, труда(технологии)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</si>
</sst>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u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3" fontId="4" fillId="0" borderId="10" xfId="0" applyNumberFormat="1" applyFont="1" applyBorder="1" applyAlignment="1">
      <alignment horizontal="center" vertical="center" wrapText="1"/>
    </xf>
    <xf numFmtId="43" fontId="4" fillId="0" borderId="8" xfId="0" applyNumberFormat="1" applyFont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3" fontId="6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center" wrapText="1"/>
    </xf>
    <xf numFmtId="43" fontId="6" fillId="0" borderId="8" xfId="0" applyNumberFormat="1" applyFont="1" applyBorder="1" applyAlignment="1">
      <alignment vertical="center" wrapText="1"/>
    </xf>
    <xf numFmtId="43" fontId="4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0" applyNumberFormat="1" applyFont="1" applyBorder="1" applyAlignment="1">
      <alignment horizontal="center" vertical="center" wrapText="1"/>
    </xf>
    <xf numFmtId="43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43" fontId="4" fillId="0" borderId="1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3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43" fontId="10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3" fontId="11" fillId="0" borderId="12" xfId="0" applyNumberFormat="1" applyFont="1" applyBorder="1" applyAlignment="1">
      <alignment horizontal="center" vertical="center" wrapText="1"/>
    </xf>
    <xf numFmtId="43" fontId="11" fillId="0" borderId="8" xfId="0" applyNumberFormat="1" applyFont="1" applyBorder="1" applyAlignment="1">
      <alignment horizontal="center" vertical="center" wrapText="1"/>
    </xf>
    <xf numFmtId="43" fontId="11" fillId="0" borderId="7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43" fontId="4" fillId="0" borderId="20" xfId="0" applyNumberFormat="1" applyFont="1" applyBorder="1" applyAlignment="1">
      <alignment horizontal="center" vertical="center" wrapText="1"/>
    </xf>
    <xf numFmtId="43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11" fillId="0" borderId="8" xfId="0" applyNumberFormat="1" applyFont="1" applyBorder="1" applyAlignment="1">
      <alignment vertical="center" wrapText="1"/>
    </xf>
    <xf numFmtId="43" fontId="4" fillId="0" borderId="7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3" fontId="4" fillId="0" borderId="5" xfId="0" applyNumberFormat="1" applyFont="1" applyBorder="1" applyAlignment="1">
      <alignment horizontal="center" vertical="center" wrapText="1"/>
    </xf>
    <xf numFmtId="43" fontId="11" fillId="0" borderId="5" xfId="0" applyNumberFormat="1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workbookViewId="0">
      <selection activeCell="H20" sqref="H20:H21"/>
    </sheetView>
  </sheetViews>
  <sheetFormatPr defaultColWidth="8.85546875" defaultRowHeight="14.25"/>
  <cols>
    <col min="1" max="7" width="8.85546875" style="1"/>
    <col min="8" max="8" width="12.140625" style="1" bestFit="1" customWidth="1"/>
    <col min="9" max="16384" width="8.85546875" style="1"/>
  </cols>
  <sheetData>
    <row r="2" spans="3:8" ht="13.9" customHeight="1">
      <c r="D2" s="96" t="s">
        <v>0</v>
      </c>
      <c r="E2" s="96"/>
      <c r="F2" s="96"/>
      <c r="G2" s="96"/>
      <c r="H2" s="96"/>
    </row>
    <row r="4" spans="3:8" ht="13.9" customHeight="1">
      <c r="D4" s="95" t="s">
        <v>160</v>
      </c>
      <c r="E4" s="95"/>
      <c r="F4" s="95"/>
      <c r="G4" s="95"/>
      <c r="H4" s="95"/>
    </row>
    <row r="5" spans="3:8" ht="10.15" customHeight="1">
      <c r="D5" s="98" t="s">
        <v>1</v>
      </c>
      <c r="E5" s="98"/>
      <c r="F5" s="98"/>
      <c r="G5" s="98"/>
      <c r="H5" s="98"/>
    </row>
    <row r="6" spans="3:8">
      <c r="D6" s="95" t="s">
        <v>161</v>
      </c>
      <c r="E6" s="95"/>
      <c r="F6" s="95"/>
      <c r="G6" s="95"/>
      <c r="H6" s="95"/>
    </row>
    <row r="7" spans="3:8">
      <c r="D7" s="98" t="s">
        <v>2</v>
      </c>
      <c r="E7" s="98"/>
      <c r="F7" s="98"/>
      <c r="G7" s="98"/>
      <c r="H7" s="98"/>
    </row>
    <row r="8" spans="3:8">
      <c r="D8" s="95"/>
      <c r="E8" s="95"/>
      <c r="F8" s="3"/>
      <c r="G8" s="95" t="s">
        <v>162</v>
      </c>
      <c r="H8" s="95"/>
    </row>
    <row r="9" spans="3:8">
      <c r="D9" s="94" t="s">
        <v>3</v>
      </c>
      <c r="E9" s="94"/>
      <c r="F9" s="2"/>
      <c r="G9" s="94" t="s">
        <v>4</v>
      </c>
      <c r="H9" s="94"/>
    </row>
    <row r="10" spans="3:8" ht="15">
      <c r="D10" s="99" t="s">
        <v>163</v>
      </c>
      <c r="E10" s="99"/>
      <c r="F10" s="72" t="s">
        <v>199</v>
      </c>
    </row>
    <row r="14" spans="3:8">
      <c r="E14" s="1" t="s">
        <v>5</v>
      </c>
    </row>
    <row r="15" spans="3:8">
      <c r="C15" s="96" t="s">
        <v>6</v>
      </c>
      <c r="D15" s="96"/>
      <c r="E15" s="96"/>
      <c r="F15" s="96"/>
      <c r="G15" s="96"/>
    </row>
    <row r="16" spans="3:8">
      <c r="C16" s="96" t="s">
        <v>164</v>
      </c>
      <c r="D16" s="96"/>
      <c r="E16" s="96"/>
      <c r="F16" s="96"/>
      <c r="G16" s="96"/>
    </row>
    <row r="17" spans="1:8" ht="15" thickBot="1">
      <c r="C17" s="96" t="s">
        <v>165</v>
      </c>
      <c r="D17" s="96"/>
      <c r="E17" s="96"/>
      <c r="F17" s="96"/>
      <c r="G17" s="96"/>
    </row>
    <row r="18" spans="1:8" ht="15" thickBot="1">
      <c r="H18" s="5" t="s">
        <v>11</v>
      </c>
    </row>
    <row r="19" spans="1:8" ht="15" thickBot="1">
      <c r="D19" s="97" t="s">
        <v>198</v>
      </c>
      <c r="E19" s="97"/>
      <c r="F19" s="97"/>
      <c r="G19" s="6" t="s">
        <v>12</v>
      </c>
      <c r="H19" s="86">
        <v>45730</v>
      </c>
    </row>
    <row r="20" spans="1:8" ht="14.45" customHeight="1">
      <c r="G20" s="91" t="s">
        <v>13</v>
      </c>
      <c r="H20" s="89">
        <v>19312251</v>
      </c>
    </row>
    <row r="21" spans="1:8" ht="17.45" customHeight="1" thickBot="1">
      <c r="A21" s="93" t="s">
        <v>7</v>
      </c>
      <c r="B21" s="93"/>
      <c r="C21" s="93"/>
      <c r="D21" s="93"/>
      <c r="G21" s="91"/>
      <c r="H21" s="90"/>
    </row>
    <row r="22" spans="1:8" ht="21.6" customHeight="1" thickBot="1">
      <c r="A22" s="93" t="s">
        <v>8</v>
      </c>
      <c r="B22" s="93"/>
      <c r="C22" s="93"/>
      <c r="D22" s="93"/>
      <c r="G22" s="6" t="s">
        <v>14</v>
      </c>
      <c r="H22" s="24">
        <v>10</v>
      </c>
    </row>
    <row r="23" spans="1:8" ht="13.9" customHeight="1">
      <c r="A23" s="92" t="s">
        <v>159</v>
      </c>
      <c r="B23" s="92"/>
      <c r="C23" s="92"/>
      <c r="D23" s="92"/>
      <c r="H23" s="4"/>
    </row>
    <row r="24" spans="1:8" ht="10.9" customHeight="1">
      <c r="A24" s="92"/>
      <c r="B24" s="92"/>
      <c r="C24" s="92"/>
      <c r="D24" s="92"/>
      <c r="H24" s="4"/>
    </row>
    <row r="25" spans="1:8" ht="9" customHeight="1">
      <c r="A25" s="92"/>
      <c r="B25" s="92"/>
      <c r="C25" s="92"/>
      <c r="D25" s="92"/>
      <c r="H25" s="4"/>
    </row>
    <row r="26" spans="1:8" ht="6.6" customHeight="1">
      <c r="A26" s="92"/>
      <c r="B26" s="92"/>
      <c r="C26" s="92"/>
      <c r="D26" s="92"/>
      <c r="H26" s="4"/>
    </row>
    <row r="27" spans="1:8" ht="9" customHeight="1" thickBot="1">
      <c r="A27" s="87"/>
      <c r="B27" s="87"/>
      <c r="C27" s="87"/>
      <c r="D27" s="87"/>
      <c r="H27" s="4"/>
    </row>
    <row r="28" spans="1:8" ht="34.5" thickBot="1">
      <c r="A28" s="93" t="s">
        <v>9</v>
      </c>
      <c r="B28" s="93"/>
      <c r="C28" s="93"/>
      <c r="D28" s="93"/>
      <c r="G28" s="6" t="s">
        <v>13</v>
      </c>
      <c r="H28" s="24">
        <v>19312250</v>
      </c>
    </row>
    <row r="29" spans="1:8" ht="56.45" customHeight="1" thickBot="1">
      <c r="A29" s="87" t="s">
        <v>166</v>
      </c>
      <c r="B29" s="87"/>
      <c r="C29" s="87"/>
      <c r="D29" s="87"/>
      <c r="H29" s="4"/>
    </row>
    <row r="30" spans="1:8" ht="15" thickBot="1">
      <c r="G30" s="1" t="s">
        <v>15</v>
      </c>
      <c r="H30" s="5">
        <v>3511011865</v>
      </c>
    </row>
    <row r="31" spans="1:8" ht="15" thickBot="1">
      <c r="G31" s="1" t="s">
        <v>16</v>
      </c>
      <c r="H31" s="5">
        <v>3511011001</v>
      </c>
    </row>
    <row r="32" spans="1:8" ht="14.45" customHeight="1">
      <c r="H32" s="89">
        <v>383</v>
      </c>
    </row>
    <row r="33" spans="1:8" ht="15" thickBot="1">
      <c r="A33" s="88" t="s">
        <v>10</v>
      </c>
      <c r="B33" s="88"/>
      <c r="C33" s="88"/>
      <c r="D33" s="88"/>
      <c r="G33" s="6" t="s">
        <v>17</v>
      </c>
      <c r="H33" s="90"/>
    </row>
  </sheetData>
  <mergeCells count="23">
    <mergeCell ref="D2:H2"/>
    <mergeCell ref="C15:G15"/>
    <mergeCell ref="C16:G16"/>
    <mergeCell ref="D7:H7"/>
    <mergeCell ref="D8:E8"/>
    <mergeCell ref="D9:E9"/>
    <mergeCell ref="G8:H8"/>
    <mergeCell ref="G9:H9"/>
    <mergeCell ref="D4:H4"/>
    <mergeCell ref="C17:G17"/>
    <mergeCell ref="D19:F19"/>
    <mergeCell ref="A21:D21"/>
    <mergeCell ref="D5:H5"/>
    <mergeCell ref="D6:H6"/>
    <mergeCell ref="D10:E10"/>
    <mergeCell ref="A29:D29"/>
    <mergeCell ref="A33:D33"/>
    <mergeCell ref="H20:H21"/>
    <mergeCell ref="G20:G21"/>
    <mergeCell ref="H32:H33"/>
    <mergeCell ref="A23:D27"/>
    <mergeCell ref="A28:D28"/>
    <mergeCell ref="A22:D22"/>
  </mergeCells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32" sqref="E32"/>
    </sheetView>
  </sheetViews>
  <sheetFormatPr defaultColWidth="8.85546875" defaultRowHeight="12"/>
  <cols>
    <col min="1" max="1" width="28.28515625" style="7" customWidth="1"/>
    <col min="2" max="2" width="8" style="7" customWidth="1"/>
    <col min="3" max="3" width="8.5703125" style="7" customWidth="1"/>
    <col min="4" max="4" width="7.5703125" style="7" customWidth="1"/>
    <col min="5" max="5" width="14" style="44" customWidth="1"/>
    <col min="6" max="6" width="15" style="7" customWidth="1"/>
    <col min="7" max="7" width="16" style="44" customWidth="1"/>
    <col min="8" max="8" width="9.85546875" style="7" customWidth="1"/>
    <col min="9" max="9" width="15.7109375" style="7" customWidth="1"/>
    <col min="10" max="16384" width="8.85546875" style="7"/>
  </cols>
  <sheetData>
    <row r="1" spans="1:9" ht="18" customHeight="1" thickBot="1">
      <c r="A1" s="100" t="s">
        <v>87</v>
      </c>
      <c r="B1" s="100"/>
      <c r="C1" s="100"/>
      <c r="D1" s="100"/>
      <c r="E1" s="100"/>
      <c r="F1" s="100"/>
      <c r="G1" s="100"/>
      <c r="H1" s="100"/>
    </row>
    <row r="2" spans="1:9" ht="18" customHeight="1" thickBot="1">
      <c r="A2" s="104" t="s">
        <v>18</v>
      </c>
      <c r="B2" s="106" t="s">
        <v>19</v>
      </c>
      <c r="C2" s="108" t="s">
        <v>143</v>
      </c>
      <c r="D2" s="110" t="s">
        <v>86</v>
      </c>
      <c r="E2" s="101" t="s">
        <v>20</v>
      </c>
      <c r="F2" s="102"/>
      <c r="G2" s="102"/>
      <c r="H2" s="103"/>
    </row>
    <row r="3" spans="1:9" ht="46.15" customHeight="1" thickBot="1">
      <c r="A3" s="105"/>
      <c r="B3" s="107"/>
      <c r="C3" s="109"/>
      <c r="D3" s="111"/>
      <c r="E3" s="57" t="s">
        <v>167</v>
      </c>
      <c r="F3" s="57" t="s">
        <v>168</v>
      </c>
      <c r="G3" s="57" t="s">
        <v>169</v>
      </c>
      <c r="H3" s="63" t="s">
        <v>21</v>
      </c>
    </row>
    <row r="4" spans="1:9" s="8" customFormat="1" ht="12.75" thickBot="1">
      <c r="A4" s="9">
        <v>1</v>
      </c>
      <c r="B4" s="13">
        <v>2</v>
      </c>
      <c r="C4" s="16">
        <v>3</v>
      </c>
      <c r="D4" s="9">
        <v>4</v>
      </c>
      <c r="E4" s="13">
        <v>5</v>
      </c>
      <c r="F4" s="69">
        <v>6</v>
      </c>
      <c r="G4" s="13">
        <v>7</v>
      </c>
      <c r="H4" s="40">
        <v>8</v>
      </c>
    </row>
    <row r="5" spans="1:9" ht="29.45" customHeight="1">
      <c r="A5" s="10" t="s">
        <v>24</v>
      </c>
      <c r="B5" s="14" t="s">
        <v>22</v>
      </c>
      <c r="C5" s="56" t="s">
        <v>23</v>
      </c>
      <c r="D5" s="37" t="s">
        <v>23</v>
      </c>
      <c r="E5" s="71">
        <v>1286464.24</v>
      </c>
      <c r="F5" s="28">
        <v>0</v>
      </c>
      <c r="G5" s="28">
        <v>0</v>
      </c>
      <c r="H5" s="46"/>
    </row>
    <row r="6" spans="1:9" ht="26.45" customHeight="1">
      <c r="A6" s="11" t="s">
        <v>25</v>
      </c>
      <c r="B6" s="15" t="s">
        <v>29</v>
      </c>
      <c r="C6" s="17" t="s">
        <v>23</v>
      </c>
      <c r="D6" s="38" t="s">
        <v>23</v>
      </c>
      <c r="E6" s="74">
        <v>0</v>
      </c>
      <c r="F6" s="30">
        <f>F5+F7-F27</f>
        <v>0</v>
      </c>
      <c r="G6" s="30">
        <f>G5+G7-G27</f>
        <v>0</v>
      </c>
      <c r="H6" s="26"/>
    </row>
    <row r="7" spans="1:9" ht="19.899999999999999" customHeight="1">
      <c r="A7" s="32" t="s">
        <v>26</v>
      </c>
      <c r="B7" s="33" t="s">
        <v>30</v>
      </c>
      <c r="C7" s="34"/>
      <c r="D7" s="39"/>
      <c r="E7" s="36">
        <f>SUM(E11,E16,E26)</f>
        <v>26464176.560000002</v>
      </c>
      <c r="F7" s="36">
        <f>SUM(F11,F16,F26)</f>
        <v>24909549.149999999</v>
      </c>
      <c r="G7" s="36">
        <f>SUM(G11,G16,G26)</f>
        <v>25169022.349999998</v>
      </c>
      <c r="H7" s="26"/>
      <c r="I7" s="45"/>
    </row>
    <row r="8" spans="1:9">
      <c r="A8" s="11" t="s">
        <v>27</v>
      </c>
      <c r="B8" s="15"/>
      <c r="C8" s="17"/>
      <c r="D8" s="38"/>
      <c r="E8" s="26"/>
      <c r="F8" s="26"/>
      <c r="G8" s="26"/>
      <c r="H8" s="26"/>
    </row>
    <row r="9" spans="1:9">
      <c r="A9" s="11" t="s">
        <v>28</v>
      </c>
      <c r="B9" s="15" t="s">
        <v>31</v>
      </c>
      <c r="C9" s="17">
        <v>120</v>
      </c>
      <c r="D9" s="38"/>
      <c r="E9" s="30">
        <v>0</v>
      </c>
      <c r="F9" s="30">
        <v>0</v>
      </c>
      <c r="G9" s="30">
        <v>0</v>
      </c>
      <c r="H9" s="26"/>
    </row>
    <row r="10" spans="1:9">
      <c r="A10" s="11" t="s">
        <v>27</v>
      </c>
      <c r="B10" s="15" t="s">
        <v>32</v>
      </c>
      <c r="C10" s="17"/>
      <c r="D10" s="38"/>
      <c r="E10" s="26"/>
      <c r="F10" s="26"/>
      <c r="G10" s="26"/>
      <c r="H10" s="26"/>
    </row>
    <row r="11" spans="1:9" ht="36">
      <c r="A11" s="11" t="s">
        <v>33</v>
      </c>
      <c r="B11" s="15" t="s">
        <v>34</v>
      </c>
      <c r="C11" s="17">
        <v>130</v>
      </c>
      <c r="D11" s="38"/>
      <c r="E11" s="43">
        <f>SUM(E12:E13)</f>
        <v>23770009.260000002</v>
      </c>
      <c r="F11" s="43">
        <f>SUM(F12:F13)</f>
        <v>23657219.199999999</v>
      </c>
      <c r="G11" s="43">
        <f>SUM(G12:G13)</f>
        <v>23702142.199999999</v>
      </c>
      <c r="H11" s="26"/>
    </row>
    <row r="12" spans="1:9" ht="60">
      <c r="A12" s="11" t="s">
        <v>35</v>
      </c>
      <c r="B12" s="15" t="s">
        <v>36</v>
      </c>
      <c r="C12" s="17">
        <v>130</v>
      </c>
      <c r="D12" s="38"/>
      <c r="E12" s="26">
        <v>23470009.260000002</v>
      </c>
      <c r="F12" s="26">
        <v>23357219.199999999</v>
      </c>
      <c r="G12" s="26">
        <v>23402142.199999999</v>
      </c>
      <c r="H12" s="26"/>
    </row>
    <row r="13" spans="1:9" ht="36">
      <c r="A13" s="11" t="s">
        <v>37</v>
      </c>
      <c r="B13" s="15" t="s">
        <v>38</v>
      </c>
      <c r="C13" s="17">
        <v>130</v>
      </c>
      <c r="D13" s="38"/>
      <c r="E13" s="43">
        <v>300000</v>
      </c>
      <c r="F13" s="43">
        <v>300000</v>
      </c>
      <c r="G13" s="43">
        <v>300000</v>
      </c>
      <c r="H13" s="26"/>
    </row>
    <row r="14" spans="1:9" ht="36">
      <c r="A14" s="11" t="s">
        <v>39</v>
      </c>
      <c r="B14" s="15" t="s">
        <v>40</v>
      </c>
      <c r="C14" s="17">
        <v>140</v>
      </c>
      <c r="D14" s="38"/>
      <c r="E14" s="30">
        <v>0</v>
      </c>
      <c r="F14" s="30">
        <v>0</v>
      </c>
      <c r="G14" s="30">
        <v>0</v>
      </c>
      <c r="H14" s="26"/>
    </row>
    <row r="15" spans="1:9">
      <c r="A15" s="11" t="s">
        <v>27</v>
      </c>
      <c r="B15" s="15"/>
      <c r="C15" s="17"/>
      <c r="D15" s="38"/>
      <c r="E15" s="26"/>
      <c r="F15" s="26"/>
      <c r="G15" s="26"/>
      <c r="H15" s="26"/>
    </row>
    <row r="16" spans="1:9" ht="23.45" customHeight="1">
      <c r="A16" s="11" t="s">
        <v>41</v>
      </c>
      <c r="B16" s="15" t="s">
        <v>42</v>
      </c>
      <c r="C16" s="17">
        <v>150</v>
      </c>
      <c r="D16" s="38"/>
      <c r="E16" s="26">
        <f>E18</f>
        <v>2694167.3</v>
      </c>
      <c r="F16" s="26">
        <f>F18</f>
        <v>1252329.95</v>
      </c>
      <c r="G16" s="26">
        <f>G18</f>
        <v>1466880.15</v>
      </c>
      <c r="H16" s="26"/>
    </row>
    <row r="17" spans="1:8" ht="16.149999999999999" customHeight="1">
      <c r="A17" s="11" t="s">
        <v>27</v>
      </c>
      <c r="B17" s="15"/>
      <c r="C17" s="17"/>
      <c r="D17" s="38"/>
      <c r="E17" s="26"/>
      <c r="F17" s="26"/>
      <c r="G17" s="26"/>
      <c r="H17" s="26"/>
    </row>
    <row r="18" spans="1:8" ht="24.6" customHeight="1">
      <c r="A18" s="11" t="s">
        <v>144</v>
      </c>
      <c r="B18" s="15" t="s">
        <v>145</v>
      </c>
      <c r="C18" s="17">
        <v>150</v>
      </c>
      <c r="D18" s="38"/>
      <c r="E18" s="26">
        <v>2694167.3</v>
      </c>
      <c r="F18" s="26">
        <v>1252329.95</v>
      </c>
      <c r="G18" s="26">
        <v>1466880.15</v>
      </c>
      <c r="H18" s="26"/>
    </row>
    <row r="19" spans="1:8" ht="29.45" customHeight="1">
      <c r="A19" s="11" t="s">
        <v>44</v>
      </c>
      <c r="B19" s="15" t="s">
        <v>146</v>
      </c>
      <c r="C19" s="17">
        <v>150</v>
      </c>
      <c r="D19" s="38"/>
      <c r="E19" s="30">
        <v>0</v>
      </c>
      <c r="F19" s="30">
        <v>0</v>
      </c>
      <c r="G19" s="30">
        <v>0</v>
      </c>
      <c r="H19" s="26"/>
    </row>
    <row r="20" spans="1:8" ht="18" customHeight="1">
      <c r="A20" s="11" t="s">
        <v>147</v>
      </c>
      <c r="B20" s="15" t="s">
        <v>43</v>
      </c>
      <c r="C20" s="17">
        <v>180</v>
      </c>
      <c r="D20" s="38"/>
      <c r="E20" s="30">
        <v>0</v>
      </c>
      <c r="F20" s="30">
        <v>0</v>
      </c>
      <c r="G20" s="30">
        <v>0</v>
      </c>
      <c r="H20" s="26"/>
    </row>
    <row r="21" spans="1:8" ht="18" customHeight="1">
      <c r="A21" s="11" t="s">
        <v>27</v>
      </c>
      <c r="B21" s="15"/>
      <c r="C21" s="17"/>
      <c r="D21" s="38"/>
      <c r="E21" s="30">
        <v>0</v>
      </c>
      <c r="F21" s="30">
        <v>0</v>
      </c>
      <c r="G21" s="30">
        <v>0</v>
      </c>
      <c r="H21" s="26"/>
    </row>
    <row r="22" spans="1:8" ht="21" customHeight="1">
      <c r="A22" s="11" t="s">
        <v>45</v>
      </c>
      <c r="B22" s="15" t="s">
        <v>46</v>
      </c>
      <c r="C22" s="17"/>
      <c r="D22" s="38"/>
      <c r="E22" s="30">
        <v>0</v>
      </c>
      <c r="F22" s="30">
        <v>0</v>
      </c>
      <c r="G22" s="30">
        <v>0</v>
      </c>
      <c r="H22" s="26"/>
    </row>
    <row r="23" spans="1:8" ht="13.9" customHeight="1">
      <c r="A23" s="11" t="s">
        <v>27</v>
      </c>
      <c r="B23" s="15"/>
      <c r="C23" s="17"/>
      <c r="D23" s="38"/>
      <c r="E23" s="30"/>
      <c r="F23" s="30"/>
      <c r="G23" s="30"/>
      <c r="H23" s="26"/>
    </row>
    <row r="24" spans="1:8" ht="18" customHeight="1">
      <c r="A24" s="11" t="s">
        <v>47</v>
      </c>
      <c r="B24" s="15" t="s">
        <v>48</v>
      </c>
      <c r="C24" s="17" t="s">
        <v>23</v>
      </c>
      <c r="D24" s="38"/>
      <c r="E24" s="30">
        <v>0</v>
      </c>
      <c r="F24" s="30">
        <v>0</v>
      </c>
      <c r="G24" s="30">
        <v>0</v>
      </c>
      <c r="H24" s="26"/>
    </row>
    <row r="25" spans="1:8" ht="18" customHeight="1">
      <c r="A25" s="11" t="s">
        <v>49</v>
      </c>
      <c r="B25" s="15"/>
      <c r="C25" s="17"/>
      <c r="D25" s="38"/>
      <c r="E25" s="30"/>
      <c r="F25" s="30"/>
      <c r="G25" s="30"/>
      <c r="H25" s="26"/>
    </row>
    <row r="26" spans="1:8" ht="48">
      <c r="A26" s="11" t="s">
        <v>50</v>
      </c>
      <c r="B26" s="15" t="s">
        <v>51</v>
      </c>
      <c r="C26" s="17">
        <v>510</v>
      </c>
      <c r="D26" s="38"/>
      <c r="E26" s="30">
        <v>0</v>
      </c>
      <c r="F26" s="30">
        <v>0</v>
      </c>
      <c r="G26" s="30">
        <v>0</v>
      </c>
      <c r="H26" s="26"/>
    </row>
    <row r="27" spans="1:8" ht="15" customHeight="1">
      <c r="A27" s="32" t="s">
        <v>52</v>
      </c>
      <c r="B27" s="33" t="s">
        <v>53</v>
      </c>
      <c r="C27" s="34" t="s">
        <v>23</v>
      </c>
      <c r="D27" s="39"/>
      <c r="E27" s="36">
        <f>SUM(E29,E40,E43,E53)</f>
        <v>27750640.800000001</v>
      </c>
      <c r="F27" s="36">
        <f>SUM(F29,F40,F43,F53)</f>
        <v>24909549.149999999</v>
      </c>
      <c r="G27" s="36">
        <f>SUM(G29,G40,G43,G53)</f>
        <v>25169022.350000001</v>
      </c>
      <c r="H27" s="36"/>
    </row>
    <row r="28" spans="1:8" ht="15" customHeight="1">
      <c r="A28" s="11" t="s">
        <v>27</v>
      </c>
      <c r="B28" s="15"/>
      <c r="C28" s="17"/>
      <c r="D28" s="38"/>
      <c r="E28" s="26"/>
      <c r="F28" s="43"/>
      <c r="G28" s="26"/>
      <c r="H28" s="26"/>
    </row>
    <row r="29" spans="1:8" ht="16.899999999999999" customHeight="1">
      <c r="A29" s="32" t="s">
        <v>54</v>
      </c>
      <c r="B29" s="33" t="s">
        <v>55</v>
      </c>
      <c r="C29" s="34" t="s">
        <v>23</v>
      </c>
      <c r="D29" s="39"/>
      <c r="E29" s="36">
        <f>SUM(E31,E33,E35)</f>
        <v>21027846.5</v>
      </c>
      <c r="F29" s="42">
        <f>SUM(F31,F33,F35)</f>
        <v>19710119.199999999</v>
      </c>
      <c r="G29" s="42">
        <f>SUM(G31,G33,G35)</f>
        <v>19755042.199999999</v>
      </c>
      <c r="H29" s="36"/>
    </row>
    <row r="30" spans="1:8" ht="42" customHeight="1">
      <c r="A30" s="64" t="s">
        <v>148</v>
      </c>
      <c r="B30" s="15" t="s">
        <v>149</v>
      </c>
      <c r="C30" s="17" t="s">
        <v>23</v>
      </c>
      <c r="D30" s="38"/>
      <c r="E30" s="26">
        <f>E32+E36</f>
        <v>1485272</v>
      </c>
      <c r="F30" s="26">
        <f>F32+F36</f>
        <v>1451395</v>
      </c>
      <c r="G30" s="26">
        <f>G32+G36</f>
        <v>1496318</v>
      </c>
      <c r="H30" s="36"/>
    </row>
    <row r="31" spans="1:8" ht="28.9" customHeight="1">
      <c r="A31" s="11" t="s">
        <v>56</v>
      </c>
      <c r="B31" s="19">
        <v>2110</v>
      </c>
      <c r="C31" s="17">
        <v>111</v>
      </c>
      <c r="D31" s="38"/>
      <c r="E31" s="26">
        <v>16162236.25</v>
      </c>
      <c r="F31" s="26">
        <v>15133864</v>
      </c>
      <c r="G31" s="26">
        <v>15168367</v>
      </c>
      <c r="H31" s="26"/>
    </row>
    <row r="32" spans="1:8" ht="51" customHeight="1">
      <c r="A32" s="64" t="s">
        <v>148</v>
      </c>
      <c r="B32" s="19" t="s">
        <v>150</v>
      </c>
      <c r="C32" s="17">
        <v>111</v>
      </c>
      <c r="D32" s="38"/>
      <c r="E32" s="26">
        <v>1140762</v>
      </c>
      <c r="F32" s="26">
        <v>1114743</v>
      </c>
      <c r="G32" s="26">
        <v>1149246</v>
      </c>
      <c r="H32" s="26"/>
    </row>
    <row r="33" spans="1:8" ht="29.45" customHeight="1">
      <c r="A33" s="11" t="s">
        <v>57</v>
      </c>
      <c r="B33" s="19">
        <v>2120</v>
      </c>
      <c r="C33" s="17">
        <v>112</v>
      </c>
      <c r="D33" s="38"/>
      <c r="E33" s="43">
        <v>10000</v>
      </c>
      <c r="F33" s="43">
        <v>10000</v>
      </c>
      <c r="G33" s="43">
        <v>10000</v>
      </c>
      <c r="H33" s="26"/>
    </row>
    <row r="34" spans="1:8" ht="50.45" customHeight="1">
      <c r="A34" s="11" t="s">
        <v>58</v>
      </c>
      <c r="B34" s="19">
        <v>2130</v>
      </c>
      <c r="C34" s="17">
        <v>113</v>
      </c>
      <c r="D34" s="38"/>
      <c r="E34" s="30">
        <v>0</v>
      </c>
      <c r="F34" s="30">
        <v>0</v>
      </c>
      <c r="G34" s="30">
        <v>0</v>
      </c>
      <c r="H34" s="26"/>
    </row>
    <row r="35" spans="1:8" ht="25.9" customHeight="1">
      <c r="A35" s="11" t="s">
        <v>59</v>
      </c>
      <c r="B35" s="19">
        <v>2140</v>
      </c>
      <c r="C35" s="17">
        <v>119</v>
      </c>
      <c r="D35" s="38"/>
      <c r="E35" s="84">
        <v>4855610.25</v>
      </c>
      <c r="F35" s="43">
        <v>4566255.2</v>
      </c>
      <c r="G35" s="43">
        <v>4576675.2</v>
      </c>
      <c r="H35" s="26"/>
    </row>
    <row r="36" spans="1:8" ht="56.25">
      <c r="A36" s="64" t="s">
        <v>148</v>
      </c>
      <c r="B36" s="19" t="s">
        <v>151</v>
      </c>
      <c r="C36" s="17">
        <v>119</v>
      </c>
      <c r="D36" s="38"/>
      <c r="E36" s="43">
        <v>344510</v>
      </c>
      <c r="F36" s="43">
        <v>336652</v>
      </c>
      <c r="G36" s="43">
        <v>347072</v>
      </c>
      <c r="H36" s="26"/>
    </row>
    <row r="37" spans="1:8" ht="25.9" customHeight="1">
      <c r="A37" s="11" t="s">
        <v>60</v>
      </c>
      <c r="B37" s="19">
        <v>2141</v>
      </c>
      <c r="C37" s="17">
        <v>119</v>
      </c>
      <c r="D37" s="38"/>
      <c r="E37" s="26">
        <v>4855610.25</v>
      </c>
      <c r="F37" s="26">
        <f t="shared" ref="E37:G38" si="0">F35</f>
        <v>4566255.2</v>
      </c>
      <c r="G37" s="26">
        <f t="shared" si="0"/>
        <v>4576675.2</v>
      </c>
      <c r="H37" s="26"/>
    </row>
    <row r="38" spans="1:8" ht="56.25">
      <c r="A38" s="64" t="s">
        <v>148</v>
      </c>
      <c r="B38" s="19" t="s">
        <v>152</v>
      </c>
      <c r="C38" s="17">
        <v>119</v>
      </c>
      <c r="D38" s="38"/>
      <c r="E38" s="26">
        <f t="shared" si="0"/>
        <v>344510</v>
      </c>
      <c r="F38" s="26">
        <f t="shared" si="0"/>
        <v>336652</v>
      </c>
      <c r="G38" s="26">
        <f t="shared" si="0"/>
        <v>347072</v>
      </c>
      <c r="H38" s="26"/>
    </row>
    <row r="39" spans="1:8">
      <c r="A39" s="11" t="s">
        <v>61</v>
      </c>
      <c r="B39" s="19">
        <v>2142</v>
      </c>
      <c r="C39" s="17">
        <v>119</v>
      </c>
      <c r="D39" s="38"/>
      <c r="E39" s="30">
        <v>0</v>
      </c>
      <c r="F39" s="30">
        <v>0</v>
      </c>
      <c r="G39" s="30">
        <v>0</v>
      </c>
      <c r="H39" s="26"/>
    </row>
    <row r="40" spans="1:8" ht="35.450000000000003" customHeight="1">
      <c r="A40" s="32" t="s">
        <v>62</v>
      </c>
      <c r="B40" s="35">
        <v>2200</v>
      </c>
      <c r="C40" s="34">
        <v>300</v>
      </c>
      <c r="D40" s="39"/>
      <c r="E40" s="36">
        <f>E41+E42</f>
        <v>299068</v>
      </c>
      <c r="F40" s="36">
        <f>F41+F42</f>
        <v>299068</v>
      </c>
      <c r="G40" s="36">
        <f>G41+G42</f>
        <v>299068</v>
      </c>
      <c r="H40" s="36"/>
    </row>
    <row r="41" spans="1:8" ht="60">
      <c r="A41" s="11" t="s">
        <v>63</v>
      </c>
      <c r="B41" s="19">
        <v>2210</v>
      </c>
      <c r="C41" s="17">
        <v>320</v>
      </c>
      <c r="D41" s="38"/>
      <c r="E41" s="30">
        <v>0</v>
      </c>
      <c r="F41" s="30">
        <v>0</v>
      </c>
      <c r="G41" s="30">
        <v>0</v>
      </c>
      <c r="H41" s="26"/>
    </row>
    <row r="42" spans="1:8" ht="60">
      <c r="A42" s="11" t="s">
        <v>64</v>
      </c>
      <c r="B42" s="19">
        <v>2211</v>
      </c>
      <c r="C42" s="17">
        <v>321</v>
      </c>
      <c r="D42" s="38"/>
      <c r="E42" s="26">
        <v>299068</v>
      </c>
      <c r="F42" s="26">
        <v>299068</v>
      </c>
      <c r="G42" s="26">
        <v>299068</v>
      </c>
      <c r="H42" s="26"/>
    </row>
    <row r="43" spans="1:8" ht="11.45" customHeight="1">
      <c r="A43" s="32" t="s">
        <v>65</v>
      </c>
      <c r="B43" s="35">
        <v>2300</v>
      </c>
      <c r="C43" s="34">
        <v>850</v>
      </c>
      <c r="D43" s="39"/>
      <c r="E43" s="36">
        <f>SUM(E44:E52)</f>
        <v>284024.28000000003</v>
      </c>
      <c r="F43" s="36">
        <f>SUM(F44:F52)</f>
        <v>283300</v>
      </c>
      <c r="G43" s="36">
        <f>SUM(G44:G52)</f>
        <v>283300</v>
      </c>
      <c r="H43" s="36" t="s">
        <v>23</v>
      </c>
    </row>
    <row r="44" spans="1:8" ht="36">
      <c r="A44" s="11" t="s">
        <v>66</v>
      </c>
      <c r="B44" s="19">
        <v>2310</v>
      </c>
      <c r="C44" s="17">
        <v>851</v>
      </c>
      <c r="D44" s="38"/>
      <c r="E44" s="43">
        <v>283300</v>
      </c>
      <c r="F44" s="43">
        <v>283300</v>
      </c>
      <c r="G44" s="43">
        <v>283300</v>
      </c>
      <c r="H44" s="26" t="s">
        <v>23</v>
      </c>
    </row>
    <row r="45" spans="1:8" ht="11.45" customHeight="1">
      <c r="A45" s="11" t="s">
        <v>67</v>
      </c>
      <c r="B45" s="19">
        <v>2320</v>
      </c>
      <c r="C45" s="17">
        <v>852</v>
      </c>
      <c r="D45" s="38"/>
      <c r="E45" s="30">
        <v>0</v>
      </c>
      <c r="F45" s="30">
        <v>0</v>
      </c>
      <c r="G45" s="30">
        <v>0</v>
      </c>
      <c r="H45" s="26" t="s">
        <v>23</v>
      </c>
    </row>
    <row r="46" spans="1:8" ht="36">
      <c r="A46" s="11" t="s">
        <v>68</v>
      </c>
      <c r="B46" s="19">
        <v>2330</v>
      </c>
      <c r="C46" s="17">
        <v>853</v>
      </c>
      <c r="D46" s="38"/>
      <c r="E46" s="30">
        <v>724.28</v>
      </c>
      <c r="F46" s="30">
        <v>0</v>
      </c>
      <c r="G46" s="30">
        <v>0</v>
      </c>
      <c r="H46" s="26" t="s">
        <v>23</v>
      </c>
    </row>
    <row r="47" spans="1:8" ht="36">
      <c r="A47" s="11" t="s">
        <v>69</v>
      </c>
      <c r="B47" s="19">
        <v>2400</v>
      </c>
      <c r="C47" s="17" t="s">
        <v>23</v>
      </c>
      <c r="D47" s="38"/>
      <c r="E47" s="30">
        <v>0</v>
      </c>
      <c r="F47" s="30">
        <v>0</v>
      </c>
      <c r="G47" s="30">
        <v>0</v>
      </c>
      <c r="H47" s="26" t="s">
        <v>23</v>
      </c>
    </row>
    <row r="48" spans="1:8">
      <c r="A48" s="11" t="s">
        <v>76</v>
      </c>
      <c r="B48" s="19"/>
      <c r="C48" s="17"/>
      <c r="D48" s="38"/>
      <c r="E48" s="30"/>
      <c r="F48" s="30"/>
      <c r="G48" s="30"/>
      <c r="H48" s="26"/>
    </row>
    <row r="49" spans="1:8" ht="24">
      <c r="A49" s="11" t="s">
        <v>153</v>
      </c>
      <c r="B49" s="19">
        <v>2410</v>
      </c>
      <c r="C49" s="17">
        <v>613</v>
      </c>
      <c r="D49" s="38"/>
      <c r="E49" s="30">
        <v>0</v>
      </c>
      <c r="F49" s="30">
        <v>0</v>
      </c>
      <c r="G49" s="30">
        <v>0</v>
      </c>
      <c r="H49" s="26" t="s">
        <v>23</v>
      </c>
    </row>
    <row r="50" spans="1:8" ht="26.45" customHeight="1">
      <c r="A50" s="11" t="s">
        <v>154</v>
      </c>
      <c r="B50" s="19">
        <v>2420</v>
      </c>
      <c r="C50" s="17">
        <v>623</v>
      </c>
      <c r="D50" s="38"/>
      <c r="E50" s="30">
        <v>0</v>
      </c>
      <c r="F50" s="30">
        <v>0</v>
      </c>
      <c r="G50" s="30">
        <v>0</v>
      </c>
      <c r="H50" s="26" t="s">
        <v>23</v>
      </c>
    </row>
    <row r="51" spans="1:8" ht="24">
      <c r="A51" s="11" t="s">
        <v>70</v>
      </c>
      <c r="B51" s="19">
        <v>2500</v>
      </c>
      <c r="C51" s="17" t="s">
        <v>23</v>
      </c>
      <c r="D51" s="38"/>
      <c r="E51" s="30">
        <v>0</v>
      </c>
      <c r="F51" s="30">
        <v>0</v>
      </c>
      <c r="G51" s="30">
        <v>0</v>
      </c>
      <c r="H51" s="26" t="s">
        <v>23</v>
      </c>
    </row>
    <row r="52" spans="1:8" ht="72">
      <c r="A52" s="11" t="s">
        <v>71</v>
      </c>
      <c r="B52" s="19">
        <v>2520</v>
      </c>
      <c r="C52" s="17">
        <v>831</v>
      </c>
      <c r="D52" s="38"/>
      <c r="E52" s="30">
        <v>0</v>
      </c>
      <c r="F52" s="30">
        <v>0</v>
      </c>
      <c r="G52" s="30">
        <v>0</v>
      </c>
      <c r="H52" s="26" t="s">
        <v>23</v>
      </c>
    </row>
    <row r="53" spans="1:8" ht="24">
      <c r="A53" s="32" t="s">
        <v>72</v>
      </c>
      <c r="B53" s="35">
        <v>2600</v>
      </c>
      <c r="C53" s="34" t="s">
        <v>23</v>
      </c>
      <c r="D53" s="39"/>
      <c r="E53" s="73">
        <f>SUM(E54:E57,E59)</f>
        <v>6139702.0199999996</v>
      </c>
      <c r="F53" s="42">
        <f>SUM(F54:F57,F59)</f>
        <v>4617061.95</v>
      </c>
      <c r="G53" s="42">
        <f>SUM(G54:G57,G59)</f>
        <v>4831612.1500000004</v>
      </c>
      <c r="H53" s="36"/>
    </row>
    <row r="54" spans="1:8" ht="45">
      <c r="A54" s="64" t="s">
        <v>156</v>
      </c>
      <c r="B54" s="19">
        <v>2610</v>
      </c>
      <c r="C54" s="17">
        <v>241</v>
      </c>
      <c r="D54" s="38"/>
      <c r="E54" s="30">
        <v>0</v>
      </c>
      <c r="F54" s="30">
        <v>0</v>
      </c>
      <c r="G54" s="30">
        <v>0</v>
      </c>
      <c r="H54" s="26"/>
    </row>
    <row r="55" spans="1:8" ht="33.75">
      <c r="A55" s="64" t="s">
        <v>73</v>
      </c>
      <c r="B55" s="19">
        <v>2620</v>
      </c>
      <c r="C55" s="17">
        <v>242</v>
      </c>
      <c r="D55" s="38"/>
      <c r="E55" s="30">
        <v>0</v>
      </c>
      <c r="F55" s="30">
        <v>0</v>
      </c>
      <c r="G55" s="30">
        <v>0</v>
      </c>
      <c r="H55" s="26"/>
    </row>
    <row r="56" spans="1:8" ht="23.45" customHeight="1">
      <c r="A56" s="64" t="s">
        <v>74</v>
      </c>
      <c r="B56" s="19">
        <v>2630</v>
      </c>
      <c r="C56" s="17">
        <v>243</v>
      </c>
      <c r="D56" s="38"/>
      <c r="E56" s="70">
        <v>0</v>
      </c>
      <c r="F56" s="70">
        <v>0</v>
      </c>
      <c r="G56" s="70">
        <v>0</v>
      </c>
      <c r="H56" s="26"/>
    </row>
    <row r="57" spans="1:8" ht="22.5">
      <c r="A57" s="64" t="s">
        <v>75</v>
      </c>
      <c r="B57" s="19">
        <v>2640</v>
      </c>
      <c r="C57" s="17">
        <v>244</v>
      </c>
      <c r="D57" s="38"/>
      <c r="E57" s="43">
        <v>3468302.02</v>
      </c>
      <c r="F57" s="43">
        <v>1945661.95</v>
      </c>
      <c r="G57" s="43">
        <v>2160212.15</v>
      </c>
      <c r="H57" s="26"/>
    </row>
    <row r="58" spans="1:8" ht="56.25">
      <c r="A58" s="64" t="s">
        <v>157</v>
      </c>
      <c r="B58" s="19">
        <v>2650</v>
      </c>
      <c r="C58" s="17">
        <v>246</v>
      </c>
      <c r="D58" s="38"/>
      <c r="E58" s="30">
        <v>0</v>
      </c>
      <c r="F58" s="30">
        <v>0</v>
      </c>
      <c r="G58" s="30">
        <v>0</v>
      </c>
      <c r="H58" s="26"/>
    </row>
    <row r="59" spans="1:8" ht="16.149999999999999" customHeight="1">
      <c r="A59" s="64" t="s">
        <v>158</v>
      </c>
      <c r="B59" s="19">
        <v>2660</v>
      </c>
      <c r="C59" s="17">
        <v>247</v>
      </c>
      <c r="D59" s="38"/>
      <c r="E59" s="43">
        <v>2671400</v>
      </c>
      <c r="F59" s="43">
        <v>2671400</v>
      </c>
      <c r="G59" s="43">
        <v>2671400</v>
      </c>
      <c r="H59" s="26"/>
    </row>
    <row r="60" spans="1:8" ht="21.6" customHeight="1">
      <c r="A60" s="11" t="s">
        <v>77</v>
      </c>
      <c r="B60" s="19">
        <v>2650</v>
      </c>
      <c r="C60" s="17">
        <v>400</v>
      </c>
      <c r="D60" s="38"/>
      <c r="E60" s="30">
        <v>0</v>
      </c>
      <c r="F60" s="30">
        <v>0</v>
      </c>
      <c r="G60" s="30">
        <v>0</v>
      </c>
      <c r="H60" s="26"/>
    </row>
    <row r="61" spans="1:8" ht="18" customHeight="1">
      <c r="A61" s="11" t="s">
        <v>27</v>
      </c>
      <c r="B61" s="19"/>
      <c r="C61" s="17"/>
      <c r="D61" s="38"/>
      <c r="E61" s="26"/>
      <c r="F61" s="26"/>
      <c r="G61" s="26"/>
      <c r="H61" s="26"/>
    </row>
    <row r="62" spans="1:8" ht="48">
      <c r="A62" s="11" t="s">
        <v>78</v>
      </c>
      <c r="B62" s="19">
        <v>2651</v>
      </c>
      <c r="C62" s="17">
        <v>406</v>
      </c>
      <c r="D62" s="38"/>
      <c r="E62" s="30">
        <v>0</v>
      </c>
      <c r="F62" s="30">
        <v>0</v>
      </c>
      <c r="G62" s="30">
        <v>0</v>
      </c>
      <c r="H62" s="26"/>
    </row>
    <row r="63" spans="1:8" ht="48">
      <c r="A63" s="11" t="s">
        <v>79</v>
      </c>
      <c r="B63" s="19">
        <v>2652</v>
      </c>
      <c r="C63" s="17">
        <v>407</v>
      </c>
      <c r="D63" s="38"/>
      <c r="E63" s="30">
        <v>0</v>
      </c>
      <c r="F63" s="30">
        <v>0</v>
      </c>
      <c r="G63" s="30">
        <v>0</v>
      </c>
      <c r="H63" s="26"/>
    </row>
    <row r="64" spans="1:8" ht="24">
      <c r="A64" s="11" t="s">
        <v>80</v>
      </c>
      <c r="B64" s="19">
        <v>3000</v>
      </c>
      <c r="C64" s="17">
        <v>100</v>
      </c>
      <c r="D64" s="38"/>
      <c r="E64" s="30">
        <v>0</v>
      </c>
      <c r="F64" s="30">
        <v>0</v>
      </c>
      <c r="G64" s="30">
        <v>0</v>
      </c>
      <c r="H64" s="26" t="s">
        <v>23</v>
      </c>
    </row>
    <row r="65" spans="1:8" ht="24">
      <c r="A65" s="11" t="s">
        <v>81</v>
      </c>
      <c r="B65" s="19">
        <v>3010</v>
      </c>
      <c r="C65" s="17"/>
      <c r="D65" s="38"/>
      <c r="E65" s="30">
        <v>0</v>
      </c>
      <c r="F65" s="30">
        <v>0</v>
      </c>
      <c r="G65" s="30">
        <v>0</v>
      </c>
      <c r="H65" s="26" t="s">
        <v>23</v>
      </c>
    </row>
    <row r="66" spans="1:8" ht="24">
      <c r="A66" s="11" t="s">
        <v>82</v>
      </c>
      <c r="B66" s="19">
        <v>3020</v>
      </c>
      <c r="C66" s="17"/>
      <c r="D66" s="38"/>
      <c r="E66" s="30">
        <v>0</v>
      </c>
      <c r="F66" s="30">
        <v>0</v>
      </c>
      <c r="G66" s="30">
        <v>0</v>
      </c>
      <c r="H66" s="26" t="s">
        <v>23</v>
      </c>
    </row>
    <row r="67" spans="1:8" ht="24">
      <c r="A67" s="11" t="s">
        <v>83</v>
      </c>
      <c r="B67" s="19">
        <v>3030</v>
      </c>
      <c r="C67" s="17"/>
      <c r="D67" s="38"/>
      <c r="E67" s="30">
        <v>0</v>
      </c>
      <c r="F67" s="30">
        <v>0</v>
      </c>
      <c r="G67" s="30">
        <v>0</v>
      </c>
      <c r="H67" s="26" t="s">
        <v>23</v>
      </c>
    </row>
    <row r="68" spans="1:8">
      <c r="A68" s="11" t="s">
        <v>84</v>
      </c>
      <c r="B68" s="19">
        <v>4000</v>
      </c>
      <c r="C68" s="17" t="s">
        <v>23</v>
      </c>
      <c r="D68" s="38"/>
      <c r="E68" s="30">
        <v>0</v>
      </c>
      <c r="F68" s="30">
        <v>0</v>
      </c>
      <c r="G68" s="30">
        <v>0</v>
      </c>
      <c r="H68" s="26" t="s">
        <v>23</v>
      </c>
    </row>
    <row r="69" spans="1:8" ht="36.75" thickBot="1">
      <c r="A69" s="12" t="s">
        <v>85</v>
      </c>
      <c r="B69" s="53">
        <v>4010</v>
      </c>
      <c r="C69" s="54">
        <v>610</v>
      </c>
      <c r="D69" s="52"/>
      <c r="E69" s="41">
        <v>0</v>
      </c>
      <c r="F69" s="41">
        <v>0</v>
      </c>
      <c r="G69" s="41">
        <v>0</v>
      </c>
      <c r="H69" s="27" t="s">
        <v>23</v>
      </c>
    </row>
  </sheetData>
  <mergeCells count="6">
    <mergeCell ref="A1:H1"/>
    <mergeCell ref="E2:H2"/>
    <mergeCell ref="A2:A3"/>
    <mergeCell ref="B2:B3"/>
    <mergeCell ref="C2:C3"/>
    <mergeCell ref="D2:D3"/>
  </mergeCells>
  <phoneticPr fontId="12" type="noConversion"/>
  <pageMargins left="0.51181102362204722" right="0.19685039370078741" top="0.31496062992125984" bottom="0.27559055118110237" header="0.31496062992125984" footer="0.31496062992125984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L31" sqref="L31"/>
    </sheetView>
  </sheetViews>
  <sheetFormatPr defaultColWidth="8.85546875" defaultRowHeight="12"/>
  <cols>
    <col min="1" max="1" width="5.7109375" style="7" customWidth="1"/>
    <col min="2" max="2" width="41.42578125" style="7" customWidth="1"/>
    <col min="3" max="3" width="8.28515625" style="7" customWidth="1"/>
    <col min="4" max="4" width="6.5703125" style="7" customWidth="1"/>
    <col min="5" max="5" width="12.140625" style="7" customWidth="1"/>
    <col min="6" max="6" width="12.7109375" style="7" customWidth="1"/>
    <col min="7" max="7" width="13.28515625" style="7" customWidth="1"/>
    <col min="8" max="8" width="12.85546875" style="7" customWidth="1"/>
    <col min="9" max="9" width="12.28515625" style="7" customWidth="1"/>
    <col min="10" max="16384" width="8.85546875" style="7"/>
  </cols>
  <sheetData>
    <row r="1" spans="1:9" ht="18" customHeight="1" thickBot="1">
      <c r="A1" s="100" t="s">
        <v>88</v>
      </c>
      <c r="B1" s="100"/>
      <c r="C1" s="100"/>
      <c r="D1" s="100"/>
      <c r="E1" s="100"/>
      <c r="F1" s="100"/>
      <c r="G1" s="100"/>
      <c r="H1" s="100"/>
      <c r="I1" s="100"/>
    </row>
    <row r="2" spans="1:9" ht="18" customHeight="1" thickBot="1">
      <c r="A2" s="104" t="s">
        <v>90</v>
      </c>
      <c r="B2" s="104" t="s">
        <v>18</v>
      </c>
      <c r="C2" s="116" t="s">
        <v>93</v>
      </c>
      <c r="D2" s="106" t="s">
        <v>94</v>
      </c>
      <c r="E2" s="114" t="s">
        <v>155</v>
      </c>
      <c r="F2" s="101" t="s">
        <v>20</v>
      </c>
      <c r="G2" s="102"/>
      <c r="H2" s="102"/>
      <c r="I2" s="103"/>
    </row>
    <row r="3" spans="1:9" ht="75.599999999999994" customHeight="1" thickBot="1">
      <c r="A3" s="105"/>
      <c r="B3" s="105"/>
      <c r="C3" s="117"/>
      <c r="D3" s="107"/>
      <c r="E3" s="115"/>
      <c r="F3" s="57" t="s">
        <v>167</v>
      </c>
      <c r="G3" s="118" t="s">
        <v>168</v>
      </c>
      <c r="H3" s="57" t="s">
        <v>169</v>
      </c>
      <c r="I3" s="57" t="s">
        <v>21</v>
      </c>
    </row>
    <row r="4" spans="1:9" s="8" customFormat="1" ht="12.75" thickBot="1">
      <c r="A4" s="9">
        <v>1</v>
      </c>
      <c r="B4" s="13">
        <v>2</v>
      </c>
      <c r="C4" s="16">
        <v>3</v>
      </c>
      <c r="D4" s="13">
        <v>4</v>
      </c>
      <c r="E4" s="58" t="s">
        <v>137</v>
      </c>
      <c r="F4" s="16">
        <v>5</v>
      </c>
      <c r="G4" s="9">
        <v>6</v>
      </c>
      <c r="H4" s="13">
        <v>7</v>
      </c>
      <c r="I4" s="13">
        <v>8</v>
      </c>
    </row>
    <row r="5" spans="1:9" ht="25.9" customHeight="1">
      <c r="A5" s="48" t="s">
        <v>92</v>
      </c>
      <c r="B5" s="48" t="s">
        <v>91</v>
      </c>
      <c r="C5" s="49" t="s">
        <v>89</v>
      </c>
      <c r="D5" s="47" t="s">
        <v>23</v>
      </c>
      <c r="E5" s="49"/>
      <c r="F5" s="67">
        <f>SUM(F13,F16,F35)</f>
        <v>6139702.0199999996</v>
      </c>
      <c r="G5" s="80">
        <f>SUM(G13,G16,G35)</f>
        <v>4617061.95</v>
      </c>
      <c r="H5" s="83">
        <f>SUM(H13,H16,H35)</f>
        <v>4831612.1500000004</v>
      </c>
      <c r="I5" s="47"/>
    </row>
    <row r="6" spans="1:9" ht="129.6" customHeight="1">
      <c r="A6" s="11" t="s">
        <v>95</v>
      </c>
      <c r="B6" s="20" t="s">
        <v>96</v>
      </c>
      <c r="C6" s="17">
        <v>26100</v>
      </c>
      <c r="D6" s="19" t="s">
        <v>23</v>
      </c>
      <c r="E6" s="15"/>
      <c r="F6" s="30">
        <v>0</v>
      </c>
      <c r="G6" s="31">
        <v>0</v>
      </c>
      <c r="H6" s="30">
        <v>0</v>
      </c>
      <c r="I6" s="19"/>
    </row>
    <row r="7" spans="1:9" ht="54" customHeight="1">
      <c r="A7" s="10" t="s">
        <v>97</v>
      </c>
      <c r="B7" s="50" t="s">
        <v>99</v>
      </c>
      <c r="C7" s="56">
        <v>26200</v>
      </c>
      <c r="D7" s="18" t="s">
        <v>23</v>
      </c>
      <c r="E7" s="14"/>
      <c r="F7" s="28">
        <v>0</v>
      </c>
      <c r="G7" s="29">
        <v>0</v>
      </c>
      <c r="H7" s="28">
        <v>0</v>
      </c>
      <c r="I7" s="18"/>
    </row>
    <row r="8" spans="1:9" ht="48">
      <c r="A8" s="11" t="s">
        <v>98</v>
      </c>
      <c r="B8" s="20" t="s">
        <v>100</v>
      </c>
      <c r="C8" s="17">
        <v>26300</v>
      </c>
      <c r="D8" s="19" t="s">
        <v>23</v>
      </c>
      <c r="E8" s="15"/>
      <c r="F8" s="30">
        <v>0</v>
      </c>
      <c r="G8" s="31">
        <v>0</v>
      </c>
      <c r="H8" s="30">
        <v>0</v>
      </c>
      <c r="I8" s="19"/>
    </row>
    <row r="9" spans="1:9" ht="48">
      <c r="A9" s="21" t="s">
        <v>101</v>
      </c>
      <c r="B9" s="20" t="s">
        <v>103</v>
      </c>
      <c r="C9" s="17">
        <v>26310</v>
      </c>
      <c r="D9" s="19" t="s">
        <v>23</v>
      </c>
      <c r="E9" s="15"/>
      <c r="F9" s="30">
        <v>0</v>
      </c>
      <c r="G9" s="31">
        <v>0</v>
      </c>
      <c r="H9" s="30">
        <v>0</v>
      </c>
      <c r="I9" s="19"/>
    </row>
    <row r="10" spans="1:9">
      <c r="A10" s="21"/>
      <c r="B10" s="20" t="s">
        <v>138</v>
      </c>
      <c r="C10" s="17" t="s">
        <v>139</v>
      </c>
      <c r="D10" s="19"/>
      <c r="E10" s="15"/>
      <c r="F10" s="30">
        <v>0</v>
      </c>
      <c r="G10" s="31">
        <v>0</v>
      </c>
      <c r="H10" s="30">
        <v>0</v>
      </c>
      <c r="I10" s="19"/>
    </row>
    <row r="11" spans="1:9" ht="48">
      <c r="A11" s="21" t="s">
        <v>102</v>
      </c>
      <c r="B11" s="20" t="s">
        <v>104</v>
      </c>
      <c r="C11" s="17">
        <v>26320</v>
      </c>
      <c r="D11" s="19" t="s">
        <v>23</v>
      </c>
      <c r="E11" s="15"/>
      <c r="F11" s="30">
        <v>0</v>
      </c>
      <c r="G11" s="31">
        <v>0</v>
      </c>
      <c r="H11" s="30">
        <v>0</v>
      </c>
      <c r="I11" s="19"/>
    </row>
    <row r="12" spans="1:9" ht="48">
      <c r="A12" s="21" t="s">
        <v>105</v>
      </c>
      <c r="B12" s="20" t="s">
        <v>106</v>
      </c>
      <c r="C12" s="17">
        <v>26400</v>
      </c>
      <c r="D12" s="19" t="s">
        <v>23</v>
      </c>
      <c r="E12" s="15"/>
      <c r="F12" s="26">
        <f>SUM(F13,F16,F35)</f>
        <v>6139702.0199999996</v>
      </c>
      <c r="G12" s="25">
        <f>SUM(G13,G16,G35)</f>
        <v>4617061.95</v>
      </c>
      <c r="H12" s="26">
        <f>SUM(H13,H16,H35)</f>
        <v>4831612.1500000004</v>
      </c>
      <c r="I12" s="19"/>
    </row>
    <row r="13" spans="1:9" ht="48">
      <c r="A13" s="21" t="s">
        <v>107</v>
      </c>
      <c r="B13" s="20" t="s">
        <v>109</v>
      </c>
      <c r="C13" s="17">
        <v>26410</v>
      </c>
      <c r="D13" s="19" t="s">
        <v>23</v>
      </c>
      <c r="E13" s="15"/>
      <c r="F13" s="26">
        <f>F14</f>
        <v>3745327</v>
      </c>
      <c r="G13" s="25">
        <f>G14</f>
        <v>3663800</v>
      </c>
      <c r="H13" s="26">
        <f>H14</f>
        <v>3663800</v>
      </c>
      <c r="I13" s="19"/>
    </row>
    <row r="14" spans="1:9" ht="25.9" customHeight="1">
      <c r="A14" s="21" t="s">
        <v>108</v>
      </c>
      <c r="B14" s="20" t="s">
        <v>110</v>
      </c>
      <c r="C14" s="17">
        <v>26411</v>
      </c>
      <c r="D14" s="19" t="s">
        <v>23</v>
      </c>
      <c r="E14" s="15"/>
      <c r="F14" s="26">
        <v>3745327</v>
      </c>
      <c r="G14" s="25">
        <v>3663800</v>
      </c>
      <c r="H14" s="26">
        <v>3663800</v>
      </c>
      <c r="I14" s="19"/>
    </row>
    <row r="15" spans="1:9" ht="39.75" customHeight="1">
      <c r="A15" s="21" t="s">
        <v>111</v>
      </c>
      <c r="B15" s="20" t="s">
        <v>112</v>
      </c>
      <c r="C15" s="17">
        <v>26412</v>
      </c>
      <c r="D15" s="19" t="s">
        <v>23</v>
      </c>
      <c r="E15" s="15"/>
      <c r="F15" s="30">
        <v>0</v>
      </c>
      <c r="G15" s="29">
        <v>0</v>
      </c>
      <c r="H15" s="30">
        <v>0</v>
      </c>
      <c r="I15" s="19"/>
    </row>
    <row r="16" spans="1:9" ht="25.15" customHeight="1">
      <c r="A16" s="21" t="s">
        <v>114</v>
      </c>
      <c r="B16" s="20" t="s">
        <v>113</v>
      </c>
      <c r="C16" s="17">
        <v>26420</v>
      </c>
      <c r="D16" s="19" t="s">
        <v>23</v>
      </c>
      <c r="E16" s="15"/>
      <c r="F16" s="26">
        <f>F17</f>
        <v>2394375.02</v>
      </c>
      <c r="G16" s="60">
        <f>G17</f>
        <v>953261.95</v>
      </c>
      <c r="H16" s="43">
        <f>H17</f>
        <v>1167812.1499999999</v>
      </c>
      <c r="I16" s="19"/>
    </row>
    <row r="17" spans="1:12" ht="25.15" customHeight="1">
      <c r="A17" s="21" t="s">
        <v>115</v>
      </c>
      <c r="B17" s="20" t="s">
        <v>110</v>
      </c>
      <c r="C17" s="17">
        <v>26421</v>
      </c>
      <c r="D17" s="19" t="s">
        <v>23</v>
      </c>
      <c r="E17" s="15"/>
      <c r="F17" s="26">
        <f>SUM(F18:F27)</f>
        <v>2394375.02</v>
      </c>
      <c r="G17" s="119">
        <f>G18+G19+G20+G21+G22+G23+G28+G24+G25</f>
        <v>953261.95</v>
      </c>
      <c r="H17" s="26">
        <f>H18+H19+H20+H21+H22+H23+H28+H24+H25</f>
        <v>1167812.1499999999</v>
      </c>
      <c r="I17" s="19"/>
    </row>
    <row r="18" spans="1:12" ht="22.9" customHeight="1">
      <c r="A18" s="21"/>
      <c r="B18" s="20" t="s">
        <v>170</v>
      </c>
      <c r="C18" s="17" t="s">
        <v>140</v>
      </c>
      <c r="D18" s="19"/>
      <c r="E18" s="59" t="s">
        <v>171</v>
      </c>
      <c r="F18" s="76">
        <v>953900</v>
      </c>
      <c r="G18" s="25">
        <v>10000</v>
      </c>
      <c r="H18" s="26">
        <v>250000</v>
      </c>
      <c r="I18" s="19"/>
    </row>
    <row r="19" spans="1:12" ht="22.9" customHeight="1">
      <c r="A19" s="21"/>
      <c r="B19" s="20" t="s">
        <v>180</v>
      </c>
      <c r="C19" s="17" t="s">
        <v>172</v>
      </c>
      <c r="D19" s="19"/>
      <c r="E19" s="59" t="s">
        <v>181</v>
      </c>
      <c r="F19" s="77">
        <v>15000</v>
      </c>
      <c r="G19" s="81">
        <v>0</v>
      </c>
      <c r="H19" s="26">
        <v>0</v>
      </c>
      <c r="I19" s="19"/>
    </row>
    <row r="20" spans="1:12" ht="22.9" customHeight="1">
      <c r="A20" s="21"/>
      <c r="B20" s="20" t="s">
        <v>182</v>
      </c>
      <c r="C20" s="17" t="s">
        <v>173</v>
      </c>
      <c r="D20" s="19"/>
      <c r="E20" s="59" t="s">
        <v>183</v>
      </c>
      <c r="F20" s="77">
        <v>36000</v>
      </c>
      <c r="G20" s="81">
        <v>0</v>
      </c>
      <c r="H20" s="26">
        <v>0</v>
      </c>
      <c r="I20" s="19"/>
    </row>
    <row r="21" spans="1:12" ht="38.450000000000003" customHeight="1">
      <c r="A21" s="21"/>
      <c r="B21" s="20" t="s">
        <v>184</v>
      </c>
      <c r="C21" s="17" t="s">
        <v>174</v>
      </c>
      <c r="D21" s="19"/>
      <c r="E21" s="59" t="s">
        <v>185</v>
      </c>
      <c r="F21" s="78">
        <v>464112.02</v>
      </c>
      <c r="G21" s="82">
        <v>406352.95</v>
      </c>
      <c r="H21" s="70">
        <v>380903.15</v>
      </c>
      <c r="I21" s="19"/>
    </row>
    <row r="22" spans="1:12" ht="28.5" customHeight="1">
      <c r="A22" s="21"/>
      <c r="B22" s="20" t="s">
        <v>186</v>
      </c>
      <c r="C22" s="17" t="s">
        <v>175</v>
      </c>
      <c r="D22" s="19"/>
      <c r="E22" s="59" t="s">
        <v>187</v>
      </c>
      <c r="F22" s="76">
        <v>93350</v>
      </c>
      <c r="G22" s="120">
        <v>93350</v>
      </c>
      <c r="H22" s="76">
        <v>93350</v>
      </c>
      <c r="I22" s="19"/>
    </row>
    <row r="23" spans="1:12" ht="29.25" customHeight="1">
      <c r="A23" s="21"/>
      <c r="B23" s="20" t="s">
        <v>188</v>
      </c>
      <c r="C23" s="17" t="s">
        <v>176</v>
      </c>
      <c r="D23" s="19"/>
      <c r="E23" s="59" t="s">
        <v>189</v>
      </c>
      <c r="F23" s="76">
        <v>439072</v>
      </c>
      <c r="G23" s="120">
        <v>439072</v>
      </c>
      <c r="H23" s="76">
        <v>439072</v>
      </c>
      <c r="I23" s="19"/>
    </row>
    <row r="24" spans="1:12" ht="26.25" customHeight="1">
      <c r="A24" s="21"/>
      <c r="B24" s="20" t="s">
        <v>190</v>
      </c>
      <c r="C24" s="17" t="s">
        <v>177</v>
      </c>
      <c r="D24" s="19"/>
      <c r="E24" s="59" t="s">
        <v>191</v>
      </c>
      <c r="F24" s="77">
        <v>4487</v>
      </c>
      <c r="G24" s="121">
        <v>4487</v>
      </c>
      <c r="H24" s="77">
        <v>4487</v>
      </c>
      <c r="I24" s="19"/>
    </row>
    <row r="25" spans="1:12" ht="29.25" customHeight="1">
      <c r="A25" s="21"/>
      <c r="B25" s="20" t="s">
        <v>192</v>
      </c>
      <c r="C25" s="17" t="s">
        <v>178</v>
      </c>
      <c r="D25" s="19"/>
      <c r="E25" s="59" t="s">
        <v>193</v>
      </c>
      <c r="F25" s="77">
        <v>105300</v>
      </c>
      <c r="G25" s="81">
        <v>0</v>
      </c>
      <c r="H25" s="85">
        <v>0</v>
      </c>
      <c r="I25" s="19"/>
    </row>
    <row r="26" spans="1:12" ht="27.75" customHeight="1">
      <c r="A26" s="21"/>
      <c r="B26" s="20" t="s">
        <v>205</v>
      </c>
      <c r="C26" s="17" t="s">
        <v>200</v>
      </c>
      <c r="D26" s="19"/>
      <c r="E26" s="59" t="s">
        <v>201</v>
      </c>
      <c r="F26" s="77">
        <v>263154</v>
      </c>
      <c r="G26" s="81">
        <v>0</v>
      </c>
      <c r="H26" s="85">
        <v>0</v>
      </c>
      <c r="I26" s="19"/>
    </row>
    <row r="27" spans="1:12" ht="22.9" customHeight="1">
      <c r="A27" s="21"/>
      <c r="B27" s="20" t="s">
        <v>194</v>
      </c>
      <c r="C27" s="17" t="s">
        <v>179</v>
      </c>
      <c r="D27" s="19"/>
      <c r="E27" s="59" t="s">
        <v>195</v>
      </c>
      <c r="F27" s="77">
        <v>20000</v>
      </c>
      <c r="G27" s="81">
        <v>0</v>
      </c>
      <c r="H27" s="85">
        <v>0</v>
      </c>
      <c r="I27" s="19"/>
    </row>
    <row r="28" spans="1:12" ht="22.9" hidden="1" customHeight="1">
      <c r="A28" s="21"/>
      <c r="B28" s="20"/>
      <c r="C28" s="17"/>
      <c r="D28" s="19"/>
      <c r="E28" s="59"/>
      <c r="F28" s="77"/>
      <c r="G28" s="75"/>
      <c r="H28" s="77"/>
      <c r="I28" s="19"/>
    </row>
    <row r="29" spans="1:12" ht="23.25" customHeight="1">
      <c r="A29" s="21" t="s">
        <v>116</v>
      </c>
      <c r="B29" s="20" t="s">
        <v>112</v>
      </c>
      <c r="C29" s="17">
        <v>26422</v>
      </c>
      <c r="D29" s="19" t="s">
        <v>23</v>
      </c>
      <c r="E29" s="59"/>
      <c r="F29" s="30">
        <v>0</v>
      </c>
      <c r="G29" s="31">
        <v>0</v>
      </c>
      <c r="H29" s="30">
        <v>0</v>
      </c>
      <c r="I29" s="19"/>
    </row>
    <row r="30" spans="1:12" ht="27" customHeight="1">
      <c r="A30" s="21" t="s">
        <v>117</v>
      </c>
      <c r="B30" s="20" t="s">
        <v>118</v>
      </c>
      <c r="C30" s="17">
        <v>26430</v>
      </c>
      <c r="D30" s="19" t="s">
        <v>23</v>
      </c>
      <c r="E30" s="59"/>
      <c r="F30" s="30">
        <v>0</v>
      </c>
      <c r="G30" s="31">
        <v>0</v>
      </c>
      <c r="H30" s="30">
        <v>0</v>
      </c>
      <c r="I30" s="19"/>
    </row>
    <row r="31" spans="1:12" ht="18.75" customHeight="1">
      <c r="A31" s="21"/>
      <c r="B31" s="20" t="s">
        <v>138</v>
      </c>
      <c r="C31" s="17" t="s">
        <v>141</v>
      </c>
      <c r="D31" s="19"/>
      <c r="E31" s="59"/>
      <c r="F31" s="30">
        <v>0</v>
      </c>
      <c r="G31" s="31">
        <v>0</v>
      </c>
      <c r="H31" s="30">
        <v>0</v>
      </c>
      <c r="I31" s="19"/>
    </row>
    <row r="32" spans="1:12" ht="24">
      <c r="A32" s="21" t="s">
        <v>120</v>
      </c>
      <c r="B32" s="20" t="s">
        <v>119</v>
      </c>
      <c r="C32" s="17">
        <v>26440</v>
      </c>
      <c r="D32" s="19" t="s">
        <v>23</v>
      </c>
      <c r="E32" s="59"/>
      <c r="F32" s="79" t="s">
        <v>23</v>
      </c>
      <c r="G32" s="25" t="s">
        <v>23</v>
      </c>
      <c r="H32" s="26" t="s">
        <v>23</v>
      </c>
      <c r="I32" s="19" t="s">
        <v>23</v>
      </c>
      <c r="L32" s="51"/>
    </row>
    <row r="33" spans="1:10" ht="36">
      <c r="A33" s="21" t="s">
        <v>121</v>
      </c>
      <c r="B33" s="20" t="s">
        <v>110</v>
      </c>
      <c r="C33" s="17">
        <v>26441</v>
      </c>
      <c r="D33" s="19" t="s">
        <v>23</v>
      </c>
      <c r="E33" s="59"/>
      <c r="F33" s="79" t="s">
        <v>23</v>
      </c>
      <c r="G33" s="25" t="s">
        <v>23</v>
      </c>
      <c r="H33" s="26" t="s">
        <v>23</v>
      </c>
      <c r="I33" s="19" t="s">
        <v>23</v>
      </c>
    </row>
    <row r="34" spans="1:10" ht="24">
      <c r="A34" s="21" t="s">
        <v>122</v>
      </c>
      <c r="B34" s="20" t="s">
        <v>112</v>
      </c>
      <c r="C34" s="17">
        <v>26442</v>
      </c>
      <c r="D34" s="19" t="s">
        <v>23</v>
      </c>
      <c r="E34" s="59"/>
      <c r="F34" s="79" t="s">
        <v>23</v>
      </c>
      <c r="G34" s="25" t="s">
        <v>23</v>
      </c>
      <c r="H34" s="26" t="s">
        <v>23</v>
      </c>
      <c r="I34" s="19" t="s">
        <v>23</v>
      </c>
    </row>
    <row r="35" spans="1:10" ht="22.5" customHeight="1">
      <c r="A35" s="21" t="s">
        <v>123</v>
      </c>
      <c r="B35" s="22" t="s">
        <v>134</v>
      </c>
      <c r="C35" s="17">
        <v>26450</v>
      </c>
      <c r="D35" s="19" t="s">
        <v>23</v>
      </c>
      <c r="E35" s="59"/>
      <c r="F35" s="28">
        <v>0</v>
      </c>
      <c r="G35" s="29">
        <v>0</v>
      </c>
      <c r="H35" s="28">
        <v>0</v>
      </c>
      <c r="I35" s="19"/>
    </row>
    <row r="36" spans="1:10" ht="36">
      <c r="A36" s="21" t="s">
        <v>124</v>
      </c>
      <c r="B36" s="20" t="s">
        <v>110</v>
      </c>
      <c r="C36" s="17">
        <v>26451</v>
      </c>
      <c r="D36" s="19" t="s">
        <v>23</v>
      </c>
      <c r="E36" s="59"/>
      <c r="F36" s="30">
        <v>0</v>
      </c>
      <c r="G36" s="31">
        <v>0</v>
      </c>
      <c r="H36" s="30">
        <v>0</v>
      </c>
      <c r="I36" s="19"/>
    </row>
    <row r="37" spans="1:10" ht="20.45" customHeight="1">
      <c r="A37" s="21"/>
      <c r="B37" s="20" t="s">
        <v>138</v>
      </c>
      <c r="C37" s="17" t="s">
        <v>142</v>
      </c>
      <c r="D37" s="19"/>
      <c r="E37" s="59"/>
      <c r="F37" s="30">
        <v>0</v>
      </c>
      <c r="G37" s="31">
        <v>0</v>
      </c>
      <c r="H37" s="30">
        <v>0</v>
      </c>
      <c r="I37" s="19"/>
    </row>
    <row r="38" spans="1:10" ht="24.75" customHeight="1">
      <c r="A38" s="21" t="s">
        <v>125</v>
      </c>
      <c r="B38" s="20" t="s">
        <v>112</v>
      </c>
      <c r="C38" s="17">
        <v>26452</v>
      </c>
      <c r="D38" s="19" t="s">
        <v>23</v>
      </c>
      <c r="E38" s="15"/>
      <c r="F38" s="28">
        <v>0</v>
      </c>
      <c r="G38" s="29">
        <v>0</v>
      </c>
      <c r="H38" s="28">
        <v>0</v>
      </c>
      <c r="I38" s="19"/>
    </row>
    <row r="39" spans="1:10" ht="48">
      <c r="A39" s="21" t="s">
        <v>126</v>
      </c>
      <c r="B39" s="22" t="s">
        <v>136</v>
      </c>
      <c r="C39" s="17">
        <v>26500</v>
      </c>
      <c r="D39" s="19" t="s">
        <v>23</v>
      </c>
      <c r="E39" s="15"/>
      <c r="F39" s="74">
        <f>F5</f>
        <v>6139702.0199999996</v>
      </c>
      <c r="G39" s="122">
        <f>G5</f>
        <v>4617061.95</v>
      </c>
      <c r="H39" s="74">
        <f>H5</f>
        <v>4831612.1500000004</v>
      </c>
      <c r="I39" s="19"/>
    </row>
    <row r="40" spans="1:10" ht="48.75" thickBot="1">
      <c r="A40" s="65" t="s">
        <v>127</v>
      </c>
      <c r="B40" s="66" t="s">
        <v>128</v>
      </c>
      <c r="C40" s="54">
        <v>26600</v>
      </c>
      <c r="D40" s="53" t="s">
        <v>23</v>
      </c>
      <c r="E40" s="61"/>
      <c r="F40" s="41">
        <v>0</v>
      </c>
      <c r="G40" s="68">
        <v>0</v>
      </c>
      <c r="H40" s="41">
        <v>0</v>
      </c>
      <c r="I40" s="53"/>
    </row>
    <row r="43" spans="1:10">
      <c r="B43" s="7" t="s">
        <v>196</v>
      </c>
      <c r="C43" s="112"/>
      <c r="D43" s="112"/>
      <c r="E43" s="62"/>
      <c r="G43" s="112" t="s">
        <v>162</v>
      </c>
      <c r="H43" s="112"/>
    </row>
    <row r="44" spans="1:10">
      <c r="B44" s="23"/>
      <c r="C44" s="113" t="s">
        <v>3</v>
      </c>
      <c r="D44" s="113"/>
      <c r="E44" s="55"/>
      <c r="F44" s="23"/>
      <c r="G44" s="98" t="s">
        <v>4</v>
      </c>
      <c r="H44" s="98"/>
      <c r="I44" s="23"/>
      <c r="J44" s="23"/>
    </row>
    <row r="46" spans="1:10">
      <c r="B46" s="7" t="s">
        <v>129</v>
      </c>
      <c r="C46" s="112" t="s">
        <v>135</v>
      </c>
      <c r="D46" s="112"/>
      <c r="E46" s="62"/>
      <c r="G46" s="112" t="s">
        <v>202</v>
      </c>
      <c r="H46" s="112"/>
      <c r="I46" s="56">
        <v>32148</v>
      </c>
    </row>
    <row r="47" spans="1:10">
      <c r="B47" s="23"/>
      <c r="C47" s="113" t="s">
        <v>130</v>
      </c>
      <c r="D47" s="113"/>
      <c r="E47" s="55"/>
      <c r="F47" s="23"/>
      <c r="G47" s="98" t="s">
        <v>131</v>
      </c>
      <c r="H47" s="98"/>
      <c r="I47" s="23" t="s">
        <v>132</v>
      </c>
    </row>
    <row r="49" spans="2:8">
      <c r="B49" s="7" t="s">
        <v>133</v>
      </c>
    </row>
    <row r="50" spans="2:8" ht="36">
      <c r="B50" s="7" t="s">
        <v>204</v>
      </c>
      <c r="C50" s="112"/>
      <c r="D50" s="112"/>
      <c r="E50" s="62"/>
      <c r="G50" s="112" t="s">
        <v>197</v>
      </c>
      <c r="H50" s="112"/>
    </row>
    <row r="51" spans="2:8" ht="11.45" customHeight="1">
      <c r="C51" s="113" t="s">
        <v>3</v>
      </c>
      <c r="D51" s="113"/>
      <c r="E51" s="55"/>
      <c r="F51" s="23"/>
      <c r="G51" s="98" t="s">
        <v>4</v>
      </c>
      <c r="H51" s="98"/>
    </row>
    <row r="52" spans="2:8">
      <c r="B52" s="7" t="s">
        <v>203</v>
      </c>
    </row>
  </sheetData>
  <mergeCells count="19">
    <mergeCell ref="A1:I1"/>
    <mergeCell ref="E2:E3"/>
    <mergeCell ref="F2:I2"/>
    <mergeCell ref="A2:A3"/>
    <mergeCell ref="B2:B3"/>
    <mergeCell ref="C2:C3"/>
    <mergeCell ref="D2:D3"/>
    <mergeCell ref="C50:D50"/>
    <mergeCell ref="G50:H50"/>
    <mergeCell ref="C51:D51"/>
    <mergeCell ref="G51:H51"/>
    <mergeCell ref="C43:D43"/>
    <mergeCell ref="G43:H43"/>
    <mergeCell ref="C44:D44"/>
    <mergeCell ref="G44:H44"/>
    <mergeCell ref="C46:D46"/>
    <mergeCell ref="G46:H46"/>
    <mergeCell ref="C47:D47"/>
    <mergeCell ref="G47:H47"/>
  </mergeCells>
  <phoneticPr fontId="12" type="noConversion"/>
  <pageMargins left="0.31" right="0.18" top="0.27559055118110237" bottom="3.937007874015748E-2" header="0.31496062992125984" footer="0.31496062992125984"/>
  <pageSetup paperSize="9" scale="7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Раздел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2025-03-18T07:31:16Z</dcterms:modified>
</cp:coreProperties>
</file>